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Marconi\Diocesi di Macerata\Progetti - Documenti\Progetti attivi\SCR\esecuzione\selezioni\comunicazione a Regione su graduatorie e posti vacanti\"/>
    </mc:Choice>
  </mc:AlternateContent>
  <xr:revisionPtr revIDLastSave="8" documentId="14_{02FE7359-A8A8-4DBB-9CF2-22D2AE182C55}" xr6:coauthVersionLast="36" xr6:coauthVersionMax="36" xr10:uidLastSave="{3C7E8167-007C-4425-8AD3-27445D5B1546}"/>
  <bookViews>
    <workbookView xWindow="0" yWindow="0" windowWidth="28140" windowHeight="8565" xr2:uid="{74F2BE0C-1237-4921-956A-1E39CD53953A}"/>
  </bookViews>
  <sheets>
    <sheet name="Graduatoria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U7" i="1" s="1"/>
  <c r="Q7" i="1"/>
  <c r="T7" i="1" s="1"/>
  <c r="P7" i="1"/>
  <c r="S7" i="1" s="1"/>
  <c r="R6" i="1"/>
  <c r="U6" i="1" s="1"/>
  <c r="Q6" i="1"/>
  <c r="T6" i="1" s="1"/>
  <c r="P6" i="1"/>
  <c r="S6" i="1" s="1"/>
  <c r="R5" i="1"/>
  <c r="U5" i="1" s="1"/>
  <c r="Q5" i="1"/>
  <c r="T5" i="1" s="1"/>
  <c r="P5" i="1"/>
  <c r="S5" i="1" s="1"/>
  <c r="R4" i="1"/>
  <c r="U4" i="1" s="1"/>
  <c r="Q4" i="1"/>
  <c r="T4" i="1" s="1"/>
  <c r="P4" i="1"/>
  <c r="S4" i="1" s="1"/>
  <c r="R3" i="1"/>
  <c r="U3" i="1" s="1"/>
  <c r="Q3" i="1"/>
  <c r="T3" i="1" s="1"/>
  <c r="P3" i="1"/>
  <c r="S3" i="1" s="1"/>
  <c r="R2" i="1"/>
  <c r="U2" i="1" s="1"/>
  <c r="Q2" i="1"/>
  <c r="T2" i="1" s="1"/>
  <c r="P2" i="1"/>
  <c r="S2" i="1" s="1"/>
  <c r="V6" i="1" l="1"/>
  <c r="W6" i="1" s="1"/>
  <c r="V4" i="1"/>
  <c r="W4" i="1" s="1"/>
  <c r="V5" i="1"/>
  <c r="W5" i="1" s="1"/>
  <c r="V3" i="1"/>
  <c r="W3" i="1" s="1"/>
  <c r="V2" i="1"/>
  <c r="W2" i="1" s="1"/>
  <c r="V7" i="1"/>
  <c r="W7" i="1" s="1"/>
</calcChain>
</file>

<file path=xl/sharedStrings.xml><?xml version="1.0" encoding="utf-8"?>
<sst xmlns="http://schemas.openxmlformats.org/spreadsheetml/2006/main" count="71" uniqueCount="31">
  <si>
    <t>DATA SELEZIONE</t>
  </si>
  <si>
    <t>CODICE ENTE</t>
  </si>
  <si>
    <t>DENOMINAZIONE ENTE</t>
  </si>
  <si>
    <t>ID DOMANDA OPERATORE VOLONTARIO</t>
  </si>
  <si>
    <t>CODICE OPERATORE VOLONTARIO</t>
  </si>
  <si>
    <t>CODICE PROGETTO INTERVENTO</t>
  </si>
  <si>
    <t>TITOLO PROGETTO INTERVENTO</t>
  </si>
  <si>
    <t>CODICE
SEDE OPERATIVA</t>
  </si>
  <si>
    <t>DENOMINAZIONE SEDE OPERATIVA</t>
  </si>
  <si>
    <t>INDIRIZZO
SEDE OPERATIVA</t>
  </si>
  <si>
    <t>COMUNE
SEDE OPERATIVA</t>
  </si>
  <si>
    <t>PROVINCIA
SEDE OPERATIVA</t>
  </si>
  <si>
    <t>STU
Titolo di studio
(da 0 a 5)</t>
  </si>
  <si>
    <t>CVM
Competenze motivazioni
(da 0 a 5)</t>
  </si>
  <si>
    <t>COP
Condizione Occupazionale
(da 1 a 4)</t>
  </si>
  <si>
    <t>STU Normalizzato</t>
  </si>
  <si>
    <t>CVM Normalizzato</t>
  </si>
  <si>
    <t>COP Normalizzato</t>
  </si>
  <si>
    <t>STU ponderato (peso 30)</t>
  </si>
  <si>
    <t>CVM ponderato (peso 60)</t>
  </si>
  <si>
    <t>COP ponderato (peso 10)</t>
  </si>
  <si>
    <t>PUNTEGGIO COMPLESSIVO</t>
  </si>
  <si>
    <t>STATO OV</t>
  </si>
  <si>
    <t>SU00209E63</t>
  </si>
  <si>
    <t>Fondazione di Culto e Religione Vaticano II</t>
  </si>
  <si>
    <t>EDUCARE PARTECIPANDO: GIOVANI VOLONTARI CHE COSTRUISCONO COMUNITÀ</t>
  </si>
  <si>
    <t>FSE2526_139</t>
  </si>
  <si>
    <t>Oratorio casa per Tutti</t>
  </si>
  <si>
    <t>via Brodolini 2</t>
  </si>
  <si>
    <t>Recanati</t>
  </si>
  <si>
    <t>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</si>
</sst>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1" fillId="4" borderId="1" xfId="1" applyFill="1" applyBorder="1" applyAlignment="1">
      <alignment vertical="center"/>
    </xf>
    <xf numFmtId="14" fontId="0" fillId="4" borderId="1" xfId="0" applyNumberFormat="1" applyFill="1" applyBorder="1" applyAlignment="1">
      <alignment vertical="center"/>
    </xf>
  </cellXfs>
  <cellStyles count="2">
    <cellStyle name="Normale" xfId="0" builtinId="0"/>
    <cellStyle name="Normale 2" xfId="1" xr:uid="{94C75483-AEC3-4676-854D-938706FAF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2770-8D66-44EA-BAE4-ED35724BF3A5}">
  <sheetPr>
    <pageSetUpPr fitToPage="1"/>
  </sheetPr>
  <dimension ref="A1:W7"/>
  <sheetViews>
    <sheetView tabSelected="1" zoomScale="80" zoomScaleNormal="80" workbookViewId="0">
      <selection activeCell="Q9" sqref="Q9"/>
    </sheetView>
  </sheetViews>
  <sheetFormatPr defaultRowHeight="15" x14ac:dyDescent="0.25"/>
  <cols>
    <col min="1" max="1" width="11.42578125" style="3" customWidth="1"/>
    <col min="2" max="2" width="12.42578125" style="3" customWidth="1"/>
    <col min="3" max="3" width="16.42578125" style="3" customWidth="1"/>
    <col min="4" max="4" width="14.42578125" style="3" customWidth="1"/>
    <col min="5" max="5" width="13.7109375" style="3" customWidth="1"/>
    <col min="6" max="6" width="14.7109375" style="3" customWidth="1"/>
    <col min="7" max="7" width="19" style="3" customWidth="1"/>
    <col min="8" max="8" width="15.140625" style="3" customWidth="1"/>
    <col min="9" max="9" width="16" style="3" customWidth="1"/>
    <col min="10" max="10" width="15.42578125" style="3" customWidth="1"/>
    <col min="11" max="11" width="15" style="3" customWidth="1"/>
    <col min="12" max="12" width="14.42578125" style="3" customWidth="1"/>
    <col min="13" max="15" width="15" style="3" customWidth="1"/>
    <col min="16" max="16" width="14.5703125" style="3" customWidth="1"/>
    <col min="17" max="18" width="13.85546875" style="3" customWidth="1"/>
    <col min="19" max="19" width="13.5703125" style="3" customWidth="1"/>
    <col min="20" max="20" width="12" style="3" customWidth="1"/>
    <col min="21" max="21" width="12.140625" style="3" customWidth="1"/>
    <col min="22" max="22" width="15.42578125" style="3" customWidth="1"/>
    <col min="23" max="23" width="28.85546875" style="3" bestFit="1" customWidth="1"/>
    <col min="24" max="16384" width="9.140625" style="3"/>
  </cols>
  <sheetData>
    <row r="1" spans="1:23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90" x14ac:dyDescent="0.25">
      <c r="A2" s="7">
        <v>46094</v>
      </c>
      <c r="B2" s="4" t="s">
        <v>23</v>
      </c>
      <c r="C2" s="5" t="s">
        <v>24</v>
      </c>
      <c r="D2" s="4">
        <v>91869</v>
      </c>
      <c r="E2" s="4">
        <v>1120058</v>
      </c>
      <c r="F2" s="4">
        <v>1114521</v>
      </c>
      <c r="G2" s="5" t="s">
        <v>25</v>
      </c>
      <c r="H2" s="4" t="s">
        <v>26</v>
      </c>
      <c r="I2" s="5" t="s">
        <v>27</v>
      </c>
      <c r="J2" s="4" t="s">
        <v>28</v>
      </c>
      <c r="K2" s="4" t="s">
        <v>29</v>
      </c>
      <c r="L2" s="4" t="s">
        <v>30</v>
      </c>
      <c r="M2" s="4">
        <v>3</v>
      </c>
      <c r="N2" s="4">
        <v>5</v>
      </c>
      <c r="O2" s="4">
        <v>1</v>
      </c>
      <c r="P2" s="4">
        <f>M2/5</f>
        <v>0.6</v>
      </c>
      <c r="Q2" s="4">
        <f>N2/5</f>
        <v>1</v>
      </c>
      <c r="R2" s="4">
        <f>O2/4</f>
        <v>0.25</v>
      </c>
      <c r="S2" s="4">
        <f>P2*30</f>
        <v>18</v>
      </c>
      <c r="T2" s="4">
        <f>Q2*60</f>
        <v>60</v>
      </c>
      <c r="U2" s="4">
        <f>R2*10</f>
        <v>2.5</v>
      </c>
      <c r="V2" s="4">
        <f>S2+T2+U2</f>
        <v>80.5</v>
      </c>
      <c r="W2" s="6" t="str">
        <f>_xlfn.IFS(V2=0,"Assente al colloquio",V2&gt;60,"IDONEO",V2&lt;60,"NON IDONEO",V2=60,"IDONEO")</f>
        <v>IDONEO</v>
      </c>
    </row>
    <row r="3" spans="1:23" ht="90" x14ac:dyDescent="0.25">
      <c r="A3" s="7">
        <v>46094</v>
      </c>
      <c r="B3" s="4" t="s">
        <v>23</v>
      </c>
      <c r="C3" s="5" t="s">
        <v>24</v>
      </c>
      <c r="D3" s="4">
        <v>91883</v>
      </c>
      <c r="E3" s="4">
        <v>1120072</v>
      </c>
      <c r="F3" s="4">
        <v>1114521</v>
      </c>
      <c r="G3" s="5" t="s">
        <v>25</v>
      </c>
      <c r="H3" s="4" t="s">
        <v>26</v>
      </c>
      <c r="I3" s="5" t="s">
        <v>27</v>
      </c>
      <c r="J3" s="4" t="s">
        <v>28</v>
      </c>
      <c r="K3" s="4" t="s">
        <v>29</v>
      </c>
      <c r="L3" s="4" t="s">
        <v>30</v>
      </c>
      <c r="M3" s="4">
        <v>3</v>
      </c>
      <c r="N3" s="4">
        <v>5</v>
      </c>
      <c r="O3" s="4">
        <v>1</v>
      </c>
      <c r="P3" s="4">
        <f t="shared" ref="P3:P7" si="0">M3/5</f>
        <v>0.6</v>
      </c>
      <c r="Q3" s="4">
        <f t="shared" ref="Q3:Q7" si="1">N3/5</f>
        <v>1</v>
      </c>
      <c r="R3" s="4">
        <f t="shared" ref="R3:R7" si="2">O3/4</f>
        <v>0.25</v>
      </c>
      <c r="S3" s="4">
        <f t="shared" ref="S3:S7" si="3">P3*30</f>
        <v>18</v>
      </c>
      <c r="T3" s="4">
        <f t="shared" ref="T3:T7" si="4">Q3*60</f>
        <v>60</v>
      </c>
      <c r="U3" s="4">
        <f t="shared" ref="U3:U7" si="5">R3*10</f>
        <v>2.5</v>
      </c>
      <c r="V3" s="4">
        <f t="shared" ref="V3:V7" si="6">S3+T3+U3</f>
        <v>80.5</v>
      </c>
      <c r="W3" s="6" t="str">
        <f t="shared" ref="W3:W7" si="7">_xlfn.IFS(V3=0,"Assente al colloquio",V3&gt;60,"IDONEO",V3&lt;60,"NON IDONEO",V3=60,"IDONEO")</f>
        <v>IDONEO</v>
      </c>
    </row>
    <row r="4" spans="1:23" ht="90" x14ac:dyDescent="0.25">
      <c r="A4" s="7">
        <v>46094</v>
      </c>
      <c r="B4" s="4" t="s">
        <v>23</v>
      </c>
      <c r="C4" s="5" t="s">
        <v>24</v>
      </c>
      <c r="D4" s="4">
        <v>91886</v>
      </c>
      <c r="E4" s="4">
        <v>1120074</v>
      </c>
      <c r="F4" s="4">
        <v>1114521</v>
      </c>
      <c r="G4" s="5" t="s">
        <v>25</v>
      </c>
      <c r="H4" s="4" t="s">
        <v>26</v>
      </c>
      <c r="I4" s="5" t="s">
        <v>27</v>
      </c>
      <c r="J4" s="4" t="s">
        <v>28</v>
      </c>
      <c r="K4" s="4" t="s">
        <v>29</v>
      </c>
      <c r="L4" s="4" t="s">
        <v>30</v>
      </c>
      <c r="M4" s="4">
        <v>3</v>
      </c>
      <c r="N4" s="4">
        <v>5</v>
      </c>
      <c r="O4" s="4">
        <v>1</v>
      </c>
      <c r="P4" s="4">
        <f t="shared" si="0"/>
        <v>0.6</v>
      </c>
      <c r="Q4" s="4">
        <f t="shared" si="1"/>
        <v>1</v>
      </c>
      <c r="R4" s="4">
        <f t="shared" si="2"/>
        <v>0.25</v>
      </c>
      <c r="S4" s="4">
        <f t="shared" si="3"/>
        <v>18</v>
      </c>
      <c r="T4" s="4">
        <f t="shared" si="4"/>
        <v>60</v>
      </c>
      <c r="U4" s="4">
        <f t="shared" si="5"/>
        <v>2.5</v>
      </c>
      <c r="V4" s="4">
        <f t="shared" si="6"/>
        <v>80.5</v>
      </c>
      <c r="W4" s="6" t="str">
        <f t="shared" si="7"/>
        <v>IDONEO</v>
      </c>
    </row>
    <row r="5" spans="1:23" ht="90" x14ac:dyDescent="0.25">
      <c r="A5" s="7">
        <v>46094</v>
      </c>
      <c r="B5" s="4" t="s">
        <v>23</v>
      </c>
      <c r="C5" s="5" t="s">
        <v>24</v>
      </c>
      <c r="D5" s="4">
        <v>91887</v>
      </c>
      <c r="E5" s="4">
        <v>1120075</v>
      </c>
      <c r="F5" s="4">
        <v>1114521</v>
      </c>
      <c r="G5" s="5" t="s">
        <v>25</v>
      </c>
      <c r="H5" s="4" t="s">
        <v>26</v>
      </c>
      <c r="I5" s="5" t="s">
        <v>27</v>
      </c>
      <c r="J5" s="4" t="s">
        <v>28</v>
      </c>
      <c r="K5" s="4" t="s">
        <v>29</v>
      </c>
      <c r="L5" s="4" t="s">
        <v>30</v>
      </c>
      <c r="M5" s="4">
        <v>3</v>
      </c>
      <c r="N5" s="4">
        <v>5</v>
      </c>
      <c r="O5" s="4">
        <v>1</v>
      </c>
      <c r="P5" s="4">
        <f t="shared" si="0"/>
        <v>0.6</v>
      </c>
      <c r="Q5" s="4">
        <f t="shared" si="1"/>
        <v>1</v>
      </c>
      <c r="R5" s="4">
        <f t="shared" si="2"/>
        <v>0.25</v>
      </c>
      <c r="S5" s="4">
        <f t="shared" si="3"/>
        <v>18</v>
      </c>
      <c r="T5" s="4">
        <f t="shared" si="4"/>
        <v>60</v>
      </c>
      <c r="U5" s="4">
        <f t="shared" si="5"/>
        <v>2.5</v>
      </c>
      <c r="V5" s="4">
        <f t="shared" si="6"/>
        <v>80.5</v>
      </c>
      <c r="W5" s="6" t="str">
        <f t="shared" si="7"/>
        <v>IDONEO</v>
      </c>
    </row>
    <row r="6" spans="1:23" ht="90" x14ac:dyDescent="0.25">
      <c r="A6" s="7">
        <v>46094</v>
      </c>
      <c r="B6" s="4" t="s">
        <v>23</v>
      </c>
      <c r="C6" s="5" t="s">
        <v>24</v>
      </c>
      <c r="D6" s="4">
        <v>91888</v>
      </c>
      <c r="E6" s="4">
        <v>1120076</v>
      </c>
      <c r="F6" s="4">
        <v>1114521</v>
      </c>
      <c r="G6" s="5" t="s">
        <v>25</v>
      </c>
      <c r="H6" s="4" t="s">
        <v>26</v>
      </c>
      <c r="I6" s="5" t="s">
        <v>27</v>
      </c>
      <c r="J6" s="4" t="s">
        <v>28</v>
      </c>
      <c r="K6" s="4" t="s">
        <v>29</v>
      </c>
      <c r="L6" s="4" t="s">
        <v>30</v>
      </c>
      <c r="M6" s="4">
        <v>3</v>
      </c>
      <c r="N6" s="4">
        <v>5</v>
      </c>
      <c r="O6" s="4">
        <v>1</v>
      </c>
      <c r="P6" s="4">
        <f t="shared" si="0"/>
        <v>0.6</v>
      </c>
      <c r="Q6" s="4">
        <f t="shared" si="1"/>
        <v>1</v>
      </c>
      <c r="R6" s="4">
        <f t="shared" si="2"/>
        <v>0.25</v>
      </c>
      <c r="S6" s="4">
        <f t="shared" si="3"/>
        <v>18</v>
      </c>
      <c r="T6" s="4">
        <f t="shared" si="4"/>
        <v>60</v>
      </c>
      <c r="U6" s="4">
        <f t="shared" si="5"/>
        <v>2.5</v>
      </c>
      <c r="V6" s="4">
        <f t="shared" si="6"/>
        <v>80.5</v>
      </c>
      <c r="W6" s="6" t="str">
        <f t="shared" si="7"/>
        <v>IDONEO</v>
      </c>
    </row>
    <row r="7" spans="1:23" ht="90" x14ac:dyDescent="0.25">
      <c r="A7" s="7">
        <v>46094</v>
      </c>
      <c r="B7" s="4" t="s">
        <v>23</v>
      </c>
      <c r="C7" s="5" t="s">
        <v>24</v>
      </c>
      <c r="D7" s="4">
        <v>92021</v>
      </c>
      <c r="E7" s="4">
        <v>1120222</v>
      </c>
      <c r="F7" s="4">
        <v>1114521</v>
      </c>
      <c r="G7" s="5" t="s">
        <v>25</v>
      </c>
      <c r="H7" s="4" t="s">
        <v>26</v>
      </c>
      <c r="I7" s="5" t="s">
        <v>27</v>
      </c>
      <c r="J7" s="4" t="s">
        <v>28</v>
      </c>
      <c r="K7" s="4" t="s">
        <v>29</v>
      </c>
      <c r="L7" s="4" t="s">
        <v>30</v>
      </c>
      <c r="M7" s="4">
        <v>3</v>
      </c>
      <c r="N7" s="4">
        <v>5</v>
      </c>
      <c r="O7" s="4">
        <v>1</v>
      </c>
      <c r="P7" s="4">
        <f t="shared" si="0"/>
        <v>0.6</v>
      </c>
      <c r="Q7" s="4">
        <f t="shared" si="1"/>
        <v>1</v>
      </c>
      <c r="R7" s="4">
        <f t="shared" si="2"/>
        <v>0.25</v>
      </c>
      <c r="S7" s="4">
        <f t="shared" si="3"/>
        <v>18</v>
      </c>
      <c r="T7" s="4">
        <f t="shared" si="4"/>
        <v>60</v>
      </c>
      <c r="U7" s="4">
        <f t="shared" si="5"/>
        <v>2.5</v>
      </c>
      <c r="V7" s="4">
        <f t="shared" si="6"/>
        <v>80.5</v>
      </c>
      <c r="W7" s="6" t="str">
        <f t="shared" si="7"/>
        <v>IDONEO</v>
      </c>
    </row>
  </sheetData>
  <pageMargins left="0.7" right="0.7" top="0.75" bottom="0.75" header="0.3" footer="0.3"/>
  <pageSetup paperSize="8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4D0D606127C44FA12E983CDA0AF2E3" ma:contentTypeVersion="13" ma:contentTypeDescription="Creare un nuovo documento." ma:contentTypeScope="" ma:versionID="6f8fcf8fd9cc7ac60d50dd813185c1d5">
  <xsd:schema xmlns:xsd="http://www.w3.org/2001/XMLSchema" xmlns:xs="http://www.w3.org/2001/XMLSchema" xmlns:p="http://schemas.microsoft.com/office/2006/metadata/properties" xmlns:ns2="69ce896a-7dc2-43fc-84f8-9e222bad0d0a" xmlns:ns3="8c2c1d73-524f-4a2f-9fbe-cb66b1773321" targetNamespace="http://schemas.microsoft.com/office/2006/metadata/properties" ma:root="true" ma:fieldsID="623d4fd5fdeb303edb534f973ad90af7" ns2:_="" ns3:_="">
    <xsd:import namespace="69ce896a-7dc2-43fc-84f8-9e222bad0d0a"/>
    <xsd:import namespace="8c2c1d73-524f-4a2f-9fbe-cb66b17733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e896a-7dc2-43fc-84f8-9e222bad0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6549a572-b983-4125-8dc9-7df604da57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c1d73-524f-4a2f-9fbe-cb66b17733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b083ed5-f6c1-426b-a6ba-d6b95fcde911}" ma:internalName="TaxCatchAll" ma:showField="CatchAllData" ma:web="8c2c1d73-524f-4a2f-9fbe-cb66b1773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c1d73-524f-4a2f-9fbe-cb66b1773321" xsi:nil="true"/>
    <lcf76f155ced4ddcb4097134ff3c332f xmlns="69ce896a-7dc2-43fc-84f8-9e222bad0d0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E81728-8F56-490E-B01C-942182F7E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ce896a-7dc2-43fc-84f8-9e222bad0d0a"/>
    <ds:schemaRef ds:uri="8c2c1d73-524f-4a2f-9fbe-cb66b17733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9DEED-9560-4894-A13E-0741B1173071}">
  <ds:schemaRefs>
    <ds:schemaRef ds:uri="http://schemas.microsoft.com/office/2006/documentManagement/types"/>
    <ds:schemaRef ds:uri="http://purl.org/dc/terms/"/>
    <ds:schemaRef ds:uri="http://purl.org/dc/dcmitype/"/>
    <ds:schemaRef ds:uri="69ce896a-7dc2-43fc-84f8-9e222bad0d0a"/>
    <ds:schemaRef ds:uri="http://schemas.openxmlformats.org/package/2006/metadata/core-properties"/>
    <ds:schemaRef ds:uri="http://purl.org/dc/elements/1.1/"/>
    <ds:schemaRef ds:uri="http://www.w3.org/XML/1998/namespace"/>
    <ds:schemaRef ds:uri="8c2c1d73-524f-4a2f-9fbe-cb66b1773321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1366A6-873D-4052-AE96-EB36F6C3B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Graduatoria</vt:lpstr>
    </vt:vector>
  </TitlesOfParts>
  <Manager/>
  <Company>Regione Marche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Venerucci</dc:creator>
  <cp:keywords/>
  <dc:description/>
  <cp:lastModifiedBy>Francesca Marconi</cp:lastModifiedBy>
  <cp:revision/>
  <cp:lastPrinted>2026-03-18T08:47:46Z</cp:lastPrinted>
  <dcterms:created xsi:type="dcterms:W3CDTF">2026-02-19T13:40:46Z</dcterms:created>
  <dcterms:modified xsi:type="dcterms:W3CDTF">2026-04-07T08:42:30Z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0x010100734D0D606127C44FA12E983CDA0AF2E3</vt:lpwstr>
  </property>
  <property fmtid="{D5CDD505-2E9C-101B-9397-08002B2CF9AE}" pid="3" name="MediaServiceImageTags">
    <vt:lpwstr/>
  </property>
</Properties>
</file>